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itz\Documents\adfc\- Touren KV OG\Tourenvorbereitung, allgemein\"/>
    </mc:Choice>
  </mc:AlternateContent>
  <xr:revisionPtr revIDLastSave="0" documentId="13_ncr:1_{AD4211B7-8E0D-43B5-B34B-08A15BD7D8FF}" xr6:coauthVersionLast="47" xr6:coauthVersionMax="47" xr10:uidLastSave="{00000000-0000-0000-0000-000000000000}"/>
  <bookViews>
    <workbookView xWindow="-108" yWindow="492" windowWidth="23256" windowHeight="12576" xr2:uid="{00000000-000D-0000-FFFF-FFFF00000000}"/>
  </bookViews>
  <sheets>
    <sheet name="Tourenplanung" sheetId="4" r:id="rId1"/>
    <sheet name="Beispiel" sheetId="6" r:id="rId2"/>
  </sheets>
  <definedNames>
    <definedName name="_xlnm.Print_Area" localSheetId="0">Tourenplanung!$A$7:$L$44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2" i="6" l="1"/>
  <c r="F41" i="6"/>
  <c r="E41" i="6"/>
  <c r="G41" i="6" s="1"/>
  <c r="H41" i="6" s="1"/>
  <c r="D40" i="6"/>
  <c r="B40" i="6"/>
  <c r="L40" i="6" s="1"/>
  <c r="K38" i="6"/>
  <c r="L36" i="6"/>
  <c r="F35" i="6"/>
  <c r="L34" i="6"/>
  <c r="D34" i="6"/>
  <c r="E35" i="6" s="1"/>
  <c r="G35" i="6" s="1"/>
  <c r="H35" i="6" s="1"/>
  <c r="B34" i="6"/>
  <c r="K32" i="6"/>
  <c r="L30" i="6"/>
  <c r="F29" i="6"/>
  <c r="D28" i="6"/>
  <c r="E29" i="6" s="1"/>
  <c r="G29" i="6" s="1"/>
  <c r="H29" i="6" s="1"/>
  <c r="B28" i="6"/>
  <c r="L28" i="6" s="1"/>
  <c r="K26" i="6"/>
  <c r="L24" i="6"/>
  <c r="F23" i="6"/>
  <c r="D22" i="6"/>
  <c r="E23" i="6" s="1"/>
  <c r="G23" i="6" s="1"/>
  <c r="H23" i="6" s="1"/>
  <c r="B22" i="6"/>
  <c r="L22" i="6" s="1"/>
  <c r="K20" i="6"/>
  <c r="L18" i="6"/>
  <c r="E17" i="6"/>
  <c r="G17" i="6" s="1"/>
  <c r="H17" i="6" s="1"/>
  <c r="L16" i="6"/>
  <c r="J17" i="6" l="1"/>
  <c r="J18" i="6"/>
  <c r="J19" i="6" s="1"/>
  <c r="J21" i="6" s="1"/>
  <c r="J22" i="6" s="1"/>
  <c r="J24" i="6" s="1"/>
  <c r="J25" i="6" s="1"/>
  <c r="J27" i="6" s="1"/>
  <c r="J28" i="6" s="1"/>
  <c r="J30" i="6" s="1"/>
  <c r="J31" i="6" s="1"/>
  <c r="J33" i="6" s="1"/>
  <c r="J34" i="6" s="1"/>
  <c r="J36" i="6" s="1"/>
  <c r="J37" i="6" s="1"/>
  <c r="J39" i="6" s="1"/>
  <c r="J40" i="6" s="1"/>
  <c r="J42" i="6" s="1"/>
  <c r="N17" i="6"/>
  <c r="N29" i="6"/>
  <c r="J29" i="6"/>
  <c r="J41" i="6"/>
  <c r="N41" i="6"/>
  <c r="N35" i="6"/>
  <c r="J35" i="6"/>
  <c r="J23" i="6"/>
  <c r="N23" i="6"/>
  <c r="D35" i="4" l="1"/>
  <c r="F42" i="4"/>
  <c r="F36" i="4"/>
  <c r="F30" i="4"/>
  <c r="F24" i="4"/>
  <c r="D29" i="4"/>
  <c r="B35" i="4" l="1"/>
  <c r="L35" i="4" s="1"/>
  <c r="L43" i="4"/>
  <c r="D41" i="4"/>
  <c r="E42" i="4" s="1"/>
  <c r="G42" i="4" s="1"/>
  <c r="H42" i="4" s="1"/>
  <c r="N42" i="4" s="1"/>
  <c r="B41" i="4"/>
  <c r="L41" i="4" s="1"/>
  <c r="K39" i="4"/>
  <c r="L37" i="4"/>
  <c r="E36" i="4"/>
  <c r="G36" i="4" s="1"/>
  <c r="H36" i="4" s="1"/>
  <c r="N36" i="4" s="1"/>
  <c r="K33" i="4"/>
  <c r="L31" i="4"/>
  <c r="E30" i="4"/>
  <c r="G30" i="4" s="1"/>
  <c r="B29" i="4"/>
  <c r="L29" i="4" s="1"/>
  <c r="K27" i="4"/>
  <c r="K21" i="4"/>
  <c r="L19" i="4"/>
  <c r="L25" i="4"/>
  <c r="L17" i="4"/>
  <c r="D23" i="4"/>
  <c r="E24" i="4" s="1"/>
  <c r="G24" i="4" s="1"/>
  <c r="H24" i="4" s="1"/>
  <c r="N24" i="4" s="1"/>
  <c r="B23" i="4"/>
  <c r="L23" i="4" s="1"/>
  <c r="E18" i="4"/>
  <c r="G18" i="4" s="1"/>
  <c r="H18" i="4" l="1"/>
  <c r="J24" i="4"/>
  <c r="J36" i="4"/>
  <c r="H30" i="4"/>
  <c r="N30" i="4" s="1"/>
  <c r="J42" i="4"/>
  <c r="N18" i="4" l="1"/>
  <c r="J19" i="4"/>
  <c r="J20" i="4" s="1"/>
  <c r="J22" i="4" s="1"/>
  <c r="J23" i="4" s="1"/>
  <c r="J25" i="4" s="1"/>
  <c r="J26" i="4" s="1"/>
  <c r="J28" i="4" s="1"/>
  <c r="J29" i="4" s="1"/>
  <c r="J31" i="4" s="1"/>
  <c r="J32" i="4" s="1"/>
  <c r="J34" i="4" s="1"/>
  <c r="J35" i="4" s="1"/>
  <c r="J37" i="4" s="1"/>
  <c r="J38" i="4" s="1"/>
  <c r="J40" i="4" s="1"/>
  <c r="J41" i="4" s="1"/>
  <c r="J43" i="4" s="1"/>
  <c r="J18" i="4"/>
  <c r="J30" i="4"/>
</calcChain>
</file>

<file path=xl/sharedStrings.xml><?xml version="1.0" encoding="utf-8"?>
<sst xmlns="http://schemas.openxmlformats.org/spreadsheetml/2006/main" count="121" uniqueCount="59">
  <si>
    <t>Uhrzeit</t>
  </si>
  <si>
    <t>Strecke</t>
  </si>
  <si>
    <t>Geschw.</t>
  </si>
  <si>
    <t>nach</t>
  </si>
  <si>
    <t>A</t>
  </si>
  <si>
    <t>B</t>
  </si>
  <si>
    <t>C</t>
  </si>
  <si>
    <t>D</t>
  </si>
  <si>
    <t>E</t>
  </si>
  <si>
    <t>angesetzte 
Dauer</t>
  </si>
  <si>
    <t>rechnerische 
Dauer</t>
  </si>
  <si>
    <t>Tourname:</t>
  </si>
  <si>
    <t>Tourleiter:</t>
  </si>
  <si>
    <t>Datum:</t>
  </si>
  <si>
    <t>F</t>
  </si>
  <si>
    <t>Fahrt von</t>
  </si>
  <si>
    <t>Fahrt bzw. Aufenthalt</t>
  </si>
  <si>
    <t>Aufenthalt 1</t>
  </si>
  <si>
    <t>Aufenthalt 2</t>
  </si>
  <si>
    <t>Aufenthalt 3</t>
  </si>
  <si>
    <t>Aufenthalt 4</t>
  </si>
  <si>
    <t>Kilo-
metrierung</t>
  </si>
  <si>
    <t>Verbesserung der Überprüfung:</t>
  </si>
  <si>
    <t>Tourenplanung</t>
  </si>
  <si>
    <t>P L A N U N G</t>
  </si>
  <si>
    <t>R E S U L T A T</t>
  </si>
  <si>
    <t>XYZ</t>
  </si>
  <si>
    <t>Keines der Felder ist gesperrt.</t>
  </si>
  <si>
    <t>Anleitung:</t>
  </si>
  <si>
    <t>Es gibt keine Makros.</t>
  </si>
  <si>
    <r>
      <t xml:space="preserve">Eingabe von 'angesetzte Dauer' und 'Uhrzeit' (Startzeit) im Format </t>
    </r>
    <r>
      <rPr>
        <i/>
        <sz val="11"/>
        <color theme="1"/>
        <rFont val="Calibri"/>
        <family val="2"/>
        <scheme val="minor"/>
      </rPr>
      <t>hh:mm</t>
    </r>
  </si>
  <si>
    <t>Das Excel-Blatt ist (hoffentlich) selbsterklärend.</t>
  </si>
  <si>
    <t>Kommentarfeld (z.B. Adresse, Tel.)</t>
  </si>
  <si>
    <t>'Kommentarfeld (z.B. Adresse, Tel.)</t>
  </si>
  <si>
    <t>Pflicht-Felder sind</t>
  </si>
  <si>
    <t>grün unterlegt</t>
  </si>
  <si>
    <t>Kann-Felder sind</t>
  </si>
  <si>
    <t>golden unterlegt</t>
  </si>
  <si>
    <t>Grün unterlegte Felder</t>
  </si>
  <si>
    <t>sind Pflicht-Felder.</t>
  </si>
  <si>
    <t>Golden unterlegte Felder</t>
  </si>
  <si>
    <t>sind Kann-Felder.</t>
  </si>
  <si>
    <t>Zu den Basispyramiden</t>
  </si>
  <si>
    <t>Fritz Hammel</t>
  </si>
  <si>
    <t>Eching</t>
  </si>
  <si>
    <t>Basisp. U.föhring</t>
  </si>
  <si>
    <t>Besi Basispyramide</t>
  </si>
  <si>
    <t>Moosinning</t>
  </si>
  <si>
    <t>Daimerwirt, Erdinger Str. 40, 85452 Moosinning</t>
  </si>
  <si>
    <t>Mittagessen</t>
  </si>
  <si>
    <t>Tel. 08123 93240</t>
  </si>
  <si>
    <t>info@daimerwirt.de</t>
  </si>
  <si>
    <t>Basispyr. Aufkirchen</t>
  </si>
  <si>
    <t>Hausler-Hof</t>
  </si>
  <si>
    <t>Hausler-Hof, Garchinger Weg 72, 85399 Hallbergmoos</t>
  </si>
  <si>
    <t>Kaffee / Kuchen</t>
  </si>
  <si>
    <t>Tel. 0811 998 798 50</t>
  </si>
  <si>
    <t>info@hausler-hof.de</t>
  </si>
  <si>
    <t>Das Excel-Blatt ist (hoffentlich) selbsterklärend; Beispiel siehe zweiter Reiter.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</si>
</sst>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0.0&quot; km/h&quot;"/>
    <numFmt numFmtId="166" formatCode="ddd\ dd/mm/yyyy"/>
    <numFmt numFmtId="167" formatCode="0.0&quot; km&quot;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3">
    <xf numFmtId="0" fontId="0" fillId="0" borderId="0" xfId="0"/>
    <xf numFmtId="0" fontId="0" fillId="0" borderId="0" xfId="0" applyBorder="1" applyAlignment="1">
      <alignment vertical="top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167" fontId="0" fillId="0" borderId="0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167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167" fontId="0" fillId="0" borderId="0" xfId="0" applyNumberFormat="1" applyBorder="1" applyAlignment="1">
      <alignment horizontal="right" vertical="center"/>
    </xf>
    <xf numFmtId="0" fontId="0" fillId="0" borderId="0" xfId="0" applyFill="1" applyBorder="1" applyAlignment="1">
      <alignment horizontal="right" vertical="top"/>
    </xf>
    <xf numFmtId="167" fontId="0" fillId="0" borderId="0" xfId="0" applyNumberFormat="1" applyFill="1" applyBorder="1" applyAlignment="1">
      <alignment vertical="center"/>
    </xf>
    <xf numFmtId="20" fontId="0" fillId="0" borderId="0" xfId="0" applyNumberFormat="1" applyFont="1" applyFill="1" applyBorder="1" applyAlignment="1">
      <alignment vertical="center"/>
    </xf>
    <xf numFmtId="0" fontId="0" fillId="0" borderId="0" xfId="0" quotePrefix="1" applyFill="1" applyBorder="1" applyAlignment="1">
      <alignment vertical="center"/>
    </xf>
    <xf numFmtId="0" fontId="0" fillId="0" borderId="0" xfId="0" applyFill="1" applyBorder="1" applyAlignment="1">
      <alignment horizontal="right" vertical="top" wrapText="1"/>
    </xf>
    <xf numFmtId="20" fontId="0" fillId="0" borderId="0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left" vertical="center"/>
    </xf>
    <xf numFmtId="167" fontId="0" fillId="0" borderId="5" xfId="0" applyNumberFormat="1" applyFill="1" applyBorder="1" applyAlignment="1">
      <alignment horizontal="right" vertical="center"/>
    </xf>
    <xf numFmtId="167" fontId="0" fillId="0" borderId="5" xfId="0" applyNumberForma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0" xfId="0" applyFill="1" applyBorder="1" applyAlignment="1">
      <alignment horizontal="left" vertical="center"/>
    </xf>
    <xf numFmtId="167" fontId="0" fillId="2" borderId="10" xfId="0" applyNumberFormat="1" applyFill="1" applyBorder="1" applyAlignment="1">
      <alignment horizontal="right" vertical="center"/>
    </xf>
    <xf numFmtId="167" fontId="0" fillId="0" borderId="10" xfId="0" applyNumberForma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quotePrefix="1" applyFill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10" xfId="0" applyFill="1" applyBorder="1" applyAlignment="1">
      <alignment vertical="center"/>
    </xf>
    <xf numFmtId="20" fontId="0" fillId="0" borderId="0" xfId="0" applyNumberFormat="1" applyFont="1" applyFill="1" applyBorder="1" applyAlignment="1">
      <alignment horizontal="right" vertical="center"/>
    </xf>
    <xf numFmtId="20" fontId="0" fillId="0" borderId="0" xfId="0" applyNumberFormat="1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0" fillId="0" borderId="6" xfId="0" applyBorder="1" applyAlignment="1">
      <alignment horizontal="right" vertical="center"/>
    </xf>
    <xf numFmtId="20" fontId="0" fillId="3" borderId="8" xfId="0" applyNumberFormat="1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20" fontId="0" fillId="2" borderId="8" xfId="0" applyNumberFormat="1" applyFon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20" fontId="0" fillId="0" borderId="5" xfId="0" applyNumberFormat="1" applyFill="1" applyBorder="1" applyAlignment="1">
      <alignment horizontal="left" vertical="center" indent="1"/>
    </xf>
    <xf numFmtId="20" fontId="0" fillId="0" borderId="6" xfId="0" applyNumberFormat="1" applyFill="1" applyBorder="1" applyAlignment="1">
      <alignment horizontal="left" vertical="center"/>
    </xf>
    <xf numFmtId="20" fontId="0" fillId="0" borderId="8" xfId="0" applyNumberFormat="1" applyFill="1" applyBorder="1" applyAlignment="1">
      <alignment horizontal="left" vertical="center"/>
    </xf>
    <xf numFmtId="20" fontId="0" fillId="0" borderId="9" xfId="0" applyNumberFormat="1" applyBorder="1" applyAlignment="1">
      <alignment horizontal="right" vertical="center"/>
    </xf>
    <xf numFmtId="20" fontId="0" fillId="0" borderId="10" xfId="0" applyNumberFormat="1" applyFill="1" applyBorder="1" applyAlignment="1">
      <alignment horizontal="left" vertical="center" indent="1"/>
    </xf>
    <xf numFmtId="20" fontId="0" fillId="0" borderId="11" xfId="0" applyNumberFormat="1" applyFill="1" applyBorder="1" applyAlignment="1">
      <alignment horizontal="left" vertical="center"/>
    </xf>
    <xf numFmtId="20" fontId="0" fillId="0" borderId="4" xfId="0" applyNumberFormat="1" applyBorder="1" applyAlignment="1">
      <alignment horizontal="right" vertical="center"/>
    </xf>
    <xf numFmtId="0" fontId="0" fillId="0" borderId="5" xfId="0" applyFill="1" applyBorder="1" applyAlignment="1">
      <alignment horizontal="left" vertical="center" indent="1"/>
    </xf>
    <xf numFmtId="20" fontId="0" fillId="0" borderId="7" xfId="0" applyNumberFormat="1" applyBorder="1" applyAlignment="1">
      <alignment horizontal="right" vertical="center"/>
    </xf>
    <xf numFmtId="0" fontId="0" fillId="3" borderId="5" xfId="0" quotePrefix="1" applyFill="1" applyBorder="1" applyAlignment="1">
      <alignment vertical="center"/>
    </xf>
    <xf numFmtId="0" fontId="0" fillId="3" borderId="0" xfId="0" quotePrefix="1" applyFill="1" applyBorder="1" applyAlignment="1">
      <alignment vertical="center"/>
    </xf>
    <xf numFmtId="167" fontId="0" fillId="3" borderId="10" xfId="0" applyNumberForma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20" fontId="4" fillId="0" borderId="7" xfId="0" applyNumberFormat="1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164" fontId="0" fillId="0" borderId="0" xfId="0" applyNumberFormat="1" applyFill="1" applyBorder="1" applyAlignment="1">
      <alignment vertical="center"/>
    </xf>
    <xf numFmtId="0" fontId="0" fillId="0" borderId="4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20" fontId="0" fillId="0" borderId="0" xfId="0" applyNumberFormat="1" applyFont="1" applyFill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/>
    </xf>
    <xf numFmtId="0" fontId="0" fillId="0" borderId="9" xfId="0" applyBorder="1" applyAlignment="1">
      <alignment horizontal="right" vertical="top"/>
    </xf>
    <xf numFmtId="0" fontId="0" fillId="0" borderId="10" xfId="0" applyFill="1" applyBorder="1" applyAlignment="1">
      <alignment horizontal="left" vertical="top" indent="1"/>
    </xf>
    <xf numFmtId="0" fontId="0" fillId="0" borderId="11" xfId="0" applyFill="1" applyBorder="1" applyAlignment="1">
      <alignment horizontal="left" vertical="top"/>
    </xf>
    <xf numFmtId="0" fontId="0" fillId="0" borderId="13" xfId="0" applyBorder="1" applyAlignment="1">
      <alignment vertical="top"/>
    </xf>
    <xf numFmtId="0" fontId="0" fillId="0" borderId="12" xfId="0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2" xfId="0" applyBorder="1" applyAlignment="1">
      <alignment horizontal="right" vertical="top" wrapText="1"/>
    </xf>
    <xf numFmtId="0" fontId="0" fillId="0" borderId="12" xfId="0" applyFill="1" applyBorder="1" applyAlignment="1">
      <alignment horizontal="right" vertical="top"/>
    </xf>
    <xf numFmtId="0" fontId="0" fillId="0" borderId="12" xfId="0" applyFill="1" applyBorder="1" applyAlignment="1">
      <alignment horizontal="right" vertical="top" wrapText="1"/>
    </xf>
    <xf numFmtId="0" fontId="0" fillId="0" borderId="14" xfId="0" applyFill="1" applyBorder="1" applyAlignment="1">
      <alignment horizontal="right" vertical="top" wrapText="1"/>
    </xf>
    <xf numFmtId="14" fontId="5" fillId="0" borderId="0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right" vertical="top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3" borderId="5" xfId="0" quotePrefix="1" applyFill="1" applyBorder="1" applyAlignment="1">
      <alignment horizontal="left" vertical="center"/>
    </xf>
    <xf numFmtId="0" fontId="0" fillId="3" borderId="0" xfId="0" quotePrefix="1" applyFill="1" applyBorder="1" applyAlignment="1">
      <alignment horizontal="left" vertical="center"/>
    </xf>
    <xf numFmtId="167" fontId="0" fillId="3" borderId="10" xfId="0" applyNumberForma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166" fontId="5" fillId="0" borderId="0" xfId="0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horizontal="right" vertical="center"/>
    </xf>
    <xf numFmtId="165" fontId="0" fillId="2" borderId="0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3" borderId="5" xfId="0" quotePrefix="1" applyFill="1" applyBorder="1" applyAlignment="1">
      <alignment horizontal="right" vertical="center"/>
    </xf>
    <xf numFmtId="0" fontId="0" fillId="3" borderId="0" xfId="0" quotePrefix="1" applyFill="1" applyBorder="1" applyAlignment="1">
      <alignment horizontal="right" vertical="center"/>
    </xf>
    <xf numFmtId="167" fontId="0" fillId="3" borderId="10" xfId="0" applyNumberFormat="1" applyFill="1" applyBorder="1" applyAlignment="1">
      <alignment horizontal="right" vertical="center"/>
    </xf>
    <xf numFmtId="165" fontId="0" fillId="3" borderId="0" xfId="0" applyNumberFormat="1" applyFont="1" applyFill="1" applyBorder="1" applyAlignment="1">
      <alignment horizontal="right" vertical="center"/>
    </xf>
    <xf numFmtId="20" fontId="0" fillId="2" borderId="4" xfId="0" applyNumberFormat="1" applyFont="1" applyFill="1" applyBorder="1" applyAlignment="1">
      <alignment horizontal="right" vertical="center"/>
    </xf>
    <xf numFmtId="166" fontId="5" fillId="2" borderId="0" xfId="0" applyNumberFormat="1" applyFont="1" applyFill="1" applyBorder="1" applyAlignment="1">
      <alignment horizontal="left" vertical="center"/>
    </xf>
    <xf numFmtId="167" fontId="0" fillId="3" borderId="0" xfId="0" applyNumberForma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166" fontId="5" fillId="3" borderId="10" xfId="0" applyNumberFormat="1" applyFont="1" applyFill="1" applyBorder="1" applyAlignment="1">
      <alignment horizontal="left" vertical="center"/>
    </xf>
    <xf numFmtId="166" fontId="5" fillId="3" borderId="11" xfId="0" applyNumberFormat="1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67" fontId="0" fillId="0" borderId="0" xfId="0" applyNumberFormat="1" applyAlignment="1">
      <alignment horizontal="right" vertical="center"/>
    </xf>
    <xf numFmtId="167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0" fillId="2" borderId="0" xfId="0" applyFill="1" applyAlignment="1">
      <alignment horizontal="left" vertical="center"/>
    </xf>
    <xf numFmtId="166" fontId="5" fillId="0" borderId="0" xfId="0" applyNumberFormat="1" applyFont="1" applyAlignment="1">
      <alignment horizontal="left" vertical="center"/>
    </xf>
    <xf numFmtId="166" fontId="5" fillId="0" borderId="0" xfId="0" applyNumberFormat="1" applyFont="1" applyAlignment="1">
      <alignment horizontal="right" vertical="center"/>
    </xf>
    <xf numFmtId="0" fontId="0" fillId="3" borderId="0" xfId="0" applyFill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14" xfId="0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0" fillId="0" borderId="10" xfId="0" applyBorder="1" applyAlignment="1">
      <alignment horizontal="left" vertical="top" indent="1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center"/>
    </xf>
    <xf numFmtId="167" fontId="0" fillId="0" borderId="5" xfId="0" applyNumberFormat="1" applyBorder="1" applyAlignment="1">
      <alignment horizontal="right" vertical="center"/>
    </xf>
    <xf numFmtId="167" fontId="0" fillId="0" borderId="5" xfId="0" applyNumberFormat="1" applyBorder="1" applyAlignment="1">
      <alignment vertical="center"/>
    </xf>
    <xf numFmtId="20" fontId="0" fillId="2" borderId="4" xfId="0" applyNumberFormat="1" applyFill="1" applyBorder="1" applyAlignment="1">
      <alignment horizontal="right" vertical="center"/>
    </xf>
    <xf numFmtId="20" fontId="0" fillId="0" borderId="5" xfId="0" applyNumberFormat="1" applyBorder="1" applyAlignment="1">
      <alignment horizontal="left" vertical="center" indent="1"/>
    </xf>
    <xf numFmtId="20" fontId="0" fillId="0" borderId="6" xfId="0" applyNumberFormat="1" applyBorder="1" applyAlignment="1">
      <alignment horizontal="left" vertical="center"/>
    </xf>
    <xf numFmtId="20" fontId="0" fillId="0" borderId="0" xfId="0" applyNumberFormat="1" applyAlignment="1">
      <alignment horizontal="right" vertical="center"/>
    </xf>
    <xf numFmtId="0" fontId="0" fillId="0" borderId="7" xfId="0" applyBorder="1" applyAlignment="1">
      <alignment vertical="center"/>
    </xf>
    <xf numFmtId="167" fontId="0" fillId="0" borderId="0" xfId="0" applyNumberFormat="1" applyAlignment="1">
      <alignment horizontal="center" vertical="center"/>
    </xf>
    <xf numFmtId="165" fontId="0" fillId="2" borderId="0" xfId="0" applyNumberFormat="1" applyFill="1" applyAlignment="1">
      <alignment horizontal="right" vertical="center"/>
    </xf>
    <xf numFmtId="20" fontId="0" fillId="0" borderId="0" xfId="0" applyNumberFormat="1" applyAlignment="1">
      <alignment vertical="center"/>
    </xf>
    <xf numFmtId="20" fontId="0" fillId="3" borderId="8" xfId="0" applyNumberFormat="1" applyFill="1" applyBorder="1" applyAlignment="1">
      <alignment horizontal="right" vertical="center"/>
    </xf>
    <xf numFmtId="20" fontId="4" fillId="0" borderId="7" xfId="0" applyNumberFormat="1" applyFont="1" applyBorder="1" applyAlignment="1">
      <alignment horizontal="left" vertical="center" indent="1"/>
    </xf>
    <xf numFmtId="20" fontId="0" fillId="0" borderId="0" xfId="0" applyNumberFormat="1" applyAlignment="1">
      <alignment horizontal="left" vertical="center" indent="1"/>
    </xf>
    <xf numFmtId="20" fontId="0" fillId="0" borderId="8" xfId="0" applyNumberFormat="1" applyBorder="1" applyAlignment="1">
      <alignment horizontal="left" vertical="center"/>
    </xf>
    <xf numFmtId="164" fontId="0" fillId="0" borderId="0" xfId="0" applyNumberFormat="1" applyAlignment="1">
      <alignment vertical="center"/>
    </xf>
    <xf numFmtId="0" fontId="0" fillId="0" borderId="10" xfId="0" applyBorder="1" applyAlignment="1">
      <alignment horizontal="left" vertical="center"/>
    </xf>
    <xf numFmtId="167" fontId="0" fillId="0" borderId="10" xfId="0" applyNumberFormat="1" applyBorder="1" applyAlignment="1">
      <alignment vertical="center"/>
    </xf>
    <xf numFmtId="20" fontId="0" fillId="0" borderId="10" xfId="0" applyNumberFormat="1" applyBorder="1" applyAlignment="1">
      <alignment horizontal="left" vertical="center" indent="1"/>
    </xf>
    <xf numFmtId="20" fontId="0" fillId="0" borderId="11" xfId="0" applyNumberForma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5" xfId="0" quotePrefix="1" applyBorder="1" applyAlignment="1">
      <alignment vertical="center"/>
    </xf>
    <xf numFmtId="0" fontId="0" fillId="0" borderId="5" xfId="0" applyBorder="1" applyAlignment="1">
      <alignment horizontal="left" vertical="center" indent="1"/>
    </xf>
    <xf numFmtId="0" fontId="0" fillId="3" borderId="0" xfId="0" quotePrefix="1" applyFill="1" applyAlignment="1">
      <alignment horizontal="left" vertical="center"/>
    </xf>
    <xf numFmtId="0" fontId="0" fillId="3" borderId="0" xfId="0" quotePrefix="1" applyFill="1" applyAlignment="1">
      <alignment vertical="center"/>
    </xf>
    <xf numFmtId="0" fontId="0" fillId="3" borderId="0" xfId="0" quotePrefix="1" applyFill="1" applyAlignment="1">
      <alignment horizontal="right" vertical="center"/>
    </xf>
    <xf numFmtId="0" fontId="0" fillId="0" borderId="0" xfId="0" quotePrefix="1" applyAlignment="1">
      <alignment vertical="center"/>
    </xf>
    <xf numFmtId="20" fontId="0" fillId="2" borderId="8" xfId="0" applyNumberFormat="1" applyFill="1" applyBorder="1" applyAlignment="1">
      <alignment horizontal="right" vertical="center"/>
    </xf>
    <xf numFmtId="165" fontId="0" fillId="3" borderId="0" xfId="0" applyNumberFormat="1" applyFill="1" applyAlignment="1">
      <alignment horizontal="right" vertical="center"/>
    </xf>
    <xf numFmtId="0" fontId="2" fillId="3" borderId="5" xfId="0" quotePrefix="1" applyFont="1" applyFill="1" applyBorder="1" applyAlignment="1">
      <alignment horizontal="left" vertical="center"/>
    </xf>
    <xf numFmtId="20" fontId="2" fillId="0" borderId="4" xfId="0" applyNumberFormat="1" applyFont="1" applyBorder="1" applyAlignment="1">
      <alignment horizontal="right" vertical="center"/>
    </xf>
    <xf numFmtId="167" fontId="8" fillId="3" borderId="10" xfId="1" applyNumberFormat="1" applyFill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info@daimerwirt.de" TargetMode="External"/><Relationship Id="rId1" Type="http://schemas.openxmlformats.org/officeDocument/2006/relationships/hyperlink" Target="mailto:info@hausler-hof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A16E-8317-4124-892B-65D2F6A14E69}">
  <dimension ref="A1:P43"/>
  <sheetViews>
    <sheetView tabSelected="1" zoomScaleNormal="100" workbookViewId="0">
      <selection activeCell="F4" sqref="F4"/>
    </sheetView>
  </sheetViews>
  <sheetFormatPr baseColWidth="10" defaultRowHeight="14.4" x14ac:dyDescent="0.3"/>
  <cols>
    <col min="1" max="1" width="10.77734375" style="2" customWidth="1"/>
    <col min="2" max="2" width="14.77734375" style="3" customWidth="1"/>
    <col min="3" max="3" width="2.6640625" style="9" customWidth="1"/>
    <col min="4" max="4" width="10.77734375" style="10" customWidth="1"/>
    <col min="5" max="5" width="9.21875" style="12" customWidth="1"/>
    <col min="6" max="6" width="9.88671875" style="4" customWidth="1"/>
    <col min="7" max="7" width="11.33203125" style="6" bestFit="1" customWidth="1"/>
    <col min="8" max="8" width="9.77734375" style="8" bestFit="1" customWidth="1"/>
    <col min="9" max="9" width="3.88671875" style="8" customWidth="1"/>
    <col min="10" max="10" width="9.88671875" style="4" customWidth="1"/>
    <col min="11" max="11" width="9.88671875" style="31" customWidth="1"/>
    <col min="12" max="12" width="18" style="9" customWidth="1"/>
    <col min="13" max="13" width="9.88671875" style="8" customWidth="1"/>
    <col min="14" max="15" width="0" style="2" hidden="1" customWidth="1"/>
    <col min="16" max="16" width="11.5546875" style="4"/>
    <col min="17" max="16384" width="11.5546875" style="2"/>
  </cols>
  <sheetData>
    <row r="1" spans="1:16" x14ac:dyDescent="0.3">
      <c r="A1" s="89" t="s">
        <v>28</v>
      </c>
      <c r="B1" s="3" t="s">
        <v>58</v>
      </c>
    </row>
    <row r="2" spans="1:16" x14ac:dyDescent="0.3">
      <c r="B2" s="63" t="s">
        <v>27</v>
      </c>
      <c r="G2" s="2"/>
    </row>
    <row r="3" spans="1:16" x14ac:dyDescent="0.3">
      <c r="B3" s="63" t="s">
        <v>29</v>
      </c>
      <c r="G3" s="63"/>
    </row>
    <row r="4" spans="1:16" ht="15.6" x14ac:dyDescent="0.3">
      <c r="B4" s="63" t="s">
        <v>34</v>
      </c>
      <c r="C4" s="85" t="s">
        <v>35</v>
      </c>
      <c r="D4" s="101"/>
      <c r="E4" s="86"/>
      <c r="G4" s="86"/>
      <c r="H4" s="2"/>
    </row>
    <row r="5" spans="1:16" ht="15.6" x14ac:dyDescent="0.3">
      <c r="B5" s="63" t="s">
        <v>36</v>
      </c>
      <c r="C5" s="84" t="s">
        <v>37</v>
      </c>
      <c r="D5" s="102"/>
      <c r="E5" s="74"/>
      <c r="G5" s="74"/>
      <c r="H5" s="2"/>
    </row>
    <row r="6" spans="1:16" x14ac:dyDescent="0.3">
      <c r="B6" s="63" t="s">
        <v>30</v>
      </c>
      <c r="C6" s="63"/>
    </row>
    <row r="7" spans="1:16" ht="15" thickBot="1" x14ac:dyDescent="0.35"/>
    <row r="8" spans="1:16" s="61" customFormat="1" ht="25.8" x14ac:dyDescent="0.3">
      <c r="A8" s="58" t="s">
        <v>11</v>
      </c>
      <c r="B8" s="106" t="s">
        <v>26</v>
      </c>
      <c r="C8" s="106"/>
      <c r="D8" s="106"/>
      <c r="E8" s="106"/>
      <c r="F8" s="106"/>
      <c r="G8" s="106"/>
      <c r="H8" s="107"/>
      <c r="J8" s="87" t="s">
        <v>23</v>
      </c>
    </row>
    <row r="9" spans="1:16" s="61" customFormat="1" ht="18" x14ac:dyDescent="0.3">
      <c r="A9" s="59" t="s">
        <v>12</v>
      </c>
      <c r="B9" s="108"/>
      <c r="C9" s="108"/>
      <c r="D9" s="108"/>
      <c r="E9" s="108"/>
      <c r="F9" s="108"/>
      <c r="G9" s="108"/>
      <c r="H9" s="109"/>
    </row>
    <row r="10" spans="1:16" s="61" customFormat="1" ht="18.600000000000001" thickBot="1" x14ac:dyDescent="0.35">
      <c r="A10" s="60" t="s">
        <v>13</v>
      </c>
      <c r="B10" s="110"/>
      <c r="C10" s="110"/>
      <c r="D10" s="110"/>
      <c r="E10" s="110"/>
      <c r="F10" s="110"/>
      <c r="G10" s="110"/>
      <c r="H10" s="111"/>
    </row>
    <row r="11" spans="1:16" s="61" customFormat="1" ht="18" x14ac:dyDescent="0.3">
      <c r="F11" s="91"/>
    </row>
    <row r="12" spans="1:16" ht="15" thickBot="1" x14ac:dyDescent="0.35"/>
    <row r="13" spans="1:16" s="89" customFormat="1" ht="24" customHeight="1" thickTop="1" thickBot="1" x14ac:dyDescent="0.35">
      <c r="A13" s="103" t="s">
        <v>24</v>
      </c>
      <c r="B13" s="104"/>
      <c r="C13" s="104"/>
      <c r="D13" s="104"/>
      <c r="E13" s="104"/>
      <c r="F13" s="104"/>
      <c r="G13" s="104"/>
      <c r="H13" s="105"/>
      <c r="I13" s="88"/>
      <c r="J13" s="103" t="s">
        <v>25</v>
      </c>
      <c r="K13" s="104"/>
      <c r="L13" s="105"/>
      <c r="M13" s="88"/>
      <c r="P13" s="90"/>
    </row>
    <row r="14" spans="1:16" s="1" customFormat="1" ht="30" thickTop="1" thickBot="1" x14ac:dyDescent="0.35">
      <c r="A14" s="67" t="s">
        <v>16</v>
      </c>
      <c r="B14" s="68"/>
      <c r="C14" s="69"/>
      <c r="D14" s="70" t="s">
        <v>21</v>
      </c>
      <c r="E14" s="71" t="s">
        <v>1</v>
      </c>
      <c r="F14" s="92" t="s">
        <v>2</v>
      </c>
      <c r="G14" s="72" t="s">
        <v>10</v>
      </c>
      <c r="H14" s="73" t="s">
        <v>9</v>
      </c>
      <c r="I14" s="15"/>
      <c r="J14" s="64" t="s">
        <v>0</v>
      </c>
      <c r="K14" s="65" t="s">
        <v>16</v>
      </c>
      <c r="L14" s="66"/>
      <c r="M14" s="11"/>
      <c r="N14" s="2" t="s">
        <v>22</v>
      </c>
    </row>
    <row r="15" spans="1:16" s="1" customFormat="1" x14ac:dyDescent="0.3">
      <c r="B15" s="75"/>
      <c r="C15" s="76"/>
      <c r="D15" s="77"/>
      <c r="E15" s="11"/>
      <c r="F15" s="78"/>
      <c r="G15" s="15"/>
      <c r="H15" s="15"/>
      <c r="I15" s="15"/>
      <c r="J15" s="78"/>
      <c r="K15" s="79"/>
      <c r="L15" s="80"/>
      <c r="M15" s="11"/>
      <c r="N15" s="2"/>
    </row>
    <row r="16" spans="1:16" ht="15" thickBot="1" x14ac:dyDescent="0.35"/>
    <row r="17" spans="1:16" x14ac:dyDescent="0.3">
      <c r="A17" s="49" t="s">
        <v>15</v>
      </c>
      <c r="B17" s="50" t="s">
        <v>4</v>
      </c>
      <c r="C17" s="17"/>
      <c r="D17" s="18">
        <v>0</v>
      </c>
      <c r="E17" s="19"/>
      <c r="F17" s="93"/>
      <c r="G17" s="20"/>
      <c r="H17" s="32"/>
      <c r="J17" s="100">
        <v>0.375</v>
      </c>
      <c r="K17" s="37" t="s">
        <v>15</v>
      </c>
      <c r="L17" s="38" t="str">
        <f>B17</f>
        <v>A</v>
      </c>
      <c r="M17" s="16"/>
    </row>
    <row r="18" spans="1:16" s="6" customFormat="1" x14ac:dyDescent="0.3">
      <c r="A18" s="21"/>
      <c r="C18" s="7"/>
      <c r="D18" s="5"/>
      <c r="E18" s="12">
        <f>D19-D17</f>
        <v>0</v>
      </c>
      <c r="F18" s="94">
        <v>16</v>
      </c>
      <c r="G18" s="13">
        <f>E18/F18/24</f>
        <v>0</v>
      </c>
      <c r="H18" s="33">
        <f>G18</f>
        <v>0</v>
      </c>
      <c r="I18" s="29"/>
      <c r="J18" s="54" t="str">
        <f>IF(H18&lt;G18,"Angesetzte Dauer überprüfen !","")</f>
        <v/>
      </c>
      <c r="K18" s="30"/>
      <c r="L18" s="39"/>
      <c r="M18" s="16"/>
      <c r="N18" s="57" t="e">
        <f>H18/G18</f>
        <v>#DIV/0!</v>
      </c>
      <c r="P18" s="8"/>
    </row>
    <row r="19" spans="1:16" ht="15" thickBot="1" x14ac:dyDescent="0.35">
      <c r="A19" s="51" t="s">
        <v>3</v>
      </c>
      <c r="B19" s="52" t="s">
        <v>5</v>
      </c>
      <c r="C19" s="22"/>
      <c r="D19" s="23"/>
      <c r="E19" s="24"/>
      <c r="F19" s="95"/>
      <c r="G19" s="25"/>
      <c r="H19" s="34"/>
      <c r="J19" s="40">
        <f>J17+H18</f>
        <v>0.375</v>
      </c>
      <c r="K19" s="41" t="s">
        <v>3</v>
      </c>
      <c r="L19" s="42" t="str">
        <f>B19</f>
        <v>B</v>
      </c>
      <c r="M19" s="16"/>
      <c r="N19" s="6"/>
    </row>
    <row r="20" spans="1:16" x14ac:dyDescent="0.3">
      <c r="B20" s="55"/>
      <c r="C20" s="17"/>
      <c r="D20" s="81"/>
      <c r="E20" s="46"/>
      <c r="F20" s="96"/>
      <c r="G20" s="26"/>
      <c r="H20" s="32"/>
      <c r="J20" s="43">
        <f>J19</f>
        <v>0.375</v>
      </c>
      <c r="K20" s="44"/>
      <c r="L20" s="38"/>
      <c r="M20" s="16"/>
      <c r="N20" s="6"/>
    </row>
    <row r="21" spans="1:16" x14ac:dyDescent="0.3">
      <c r="A21" s="9"/>
      <c r="B21" s="56" t="s">
        <v>17</v>
      </c>
      <c r="D21" s="82" t="s">
        <v>33</v>
      </c>
      <c r="E21" s="47"/>
      <c r="F21" s="97"/>
      <c r="G21" s="14"/>
      <c r="H21" s="35">
        <v>6.25E-2</v>
      </c>
      <c r="I21" s="29"/>
      <c r="J21" s="45"/>
      <c r="K21" s="62" t="str">
        <f>B21</f>
        <v>Aufenthalt 1</v>
      </c>
      <c r="L21" s="39"/>
      <c r="M21" s="16"/>
      <c r="N21" s="6"/>
    </row>
    <row r="22" spans="1:16" ht="15" thickBot="1" x14ac:dyDescent="0.35">
      <c r="B22" s="27"/>
      <c r="C22" s="22"/>
      <c r="D22" s="83"/>
      <c r="E22" s="48"/>
      <c r="F22" s="98"/>
      <c r="G22" s="28"/>
      <c r="H22" s="36"/>
      <c r="J22" s="40">
        <f>J20+H21</f>
        <v>0.4375</v>
      </c>
      <c r="K22" s="41"/>
      <c r="L22" s="42"/>
      <c r="M22" s="16"/>
      <c r="N22" s="6"/>
    </row>
    <row r="23" spans="1:16" x14ac:dyDescent="0.3">
      <c r="A23" s="49" t="s">
        <v>15</v>
      </c>
      <c r="B23" s="53" t="str">
        <f>B19</f>
        <v>B</v>
      </c>
      <c r="C23" s="17"/>
      <c r="D23" s="18">
        <f>D19</f>
        <v>0</v>
      </c>
      <c r="E23" s="19"/>
      <c r="F23" s="93"/>
      <c r="G23" s="20"/>
      <c r="H23" s="32"/>
      <c r="J23" s="43">
        <f>J22</f>
        <v>0.4375</v>
      </c>
      <c r="K23" s="37" t="s">
        <v>15</v>
      </c>
      <c r="L23" s="38" t="str">
        <f>B23</f>
        <v>B</v>
      </c>
      <c r="M23" s="16"/>
      <c r="N23" s="57"/>
    </row>
    <row r="24" spans="1:16" x14ac:dyDescent="0.3">
      <c r="A24" s="21"/>
      <c r="C24" s="7"/>
      <c r="D24" s="5"/>
      <c r="E24" s="12">
        <f>D25-D23</f>
        <v>0</v>
      </c>
      <c r="F24" s="99">
        <f>F18</f>
        <v>16</v>
      </c>
      <c r="G24" s="13">
        <f>E24/F24/24</f>
        <v>0</v>
      </c>
      <c r="H24" s="33">
        <f>G24</f>
        <v>0</v>
      </c>
      <c r="I24" s="29"/>
      <c r="J24" s="54" t="str">
        <f>IF(H24&lt;G24,"Angesetzte Dauer überprüfen !","")</f>
        <v/>
      </c>
      <c r="K24" s="30"/>
      <c r="L24" s="39"/>
      <c r="M24" s="16"/>
      <c r="N24" s="57" t="e">
        <f t="shared" ref="N24" si="0">H24/G24</f>
        <v>#DIV/0!</v>
      </c>
    </row>
    <row r="25" spans="1:16" ht="15" thickBot="1" x14ac:dyDescent="0.35">
      <c r="A25" s="51" t="s">
        <v>3</v>
      </c>
      <c r="B25" s="52" t="s">
        <v>6</v>
      </c>
      <c r="C25" s="22"/>
      <c r="D25" s="23"/>
      <c r="E25" s="24"/>
      <c r="F25" s="95"/>
      <c r="G25" s="25"/>
      <c r="H25" s="34"/>
      <c r="J25" s="40">
        <f>J23+H24</f>
        <v>0.4375</v>
      </c>
      <c r="K25" s="41" t="s">
        <v>3</v>
      </c>
      <c r="L25" s="42" t="str">
        <f>B25</f>
        <v>C</v>
      </c>
      <c r="M25" s="16"/>
    </row>
    <row r="26" spans="1:16" x14ac:dyDescent="0.3">
      <c r="B26" s="55"/>
      <c r="C26" s="17"/>
      <c r="D26" s="81"/>
      <c r="E26" s="46"/>
      <c r="F26" s="96"/>
      <c r="G26" s="26"/>
      <c r="H26" s="32"/>
      <c r="J26" s="43">
        <f>J25</f>
        <v>0.4375</v>
      </c>
      <c r="K26" s="44"/>
      <c r="L26" s="38"/>
    </row>
    <row r="27" spans="1:16" x14ac:dyDescent="0.3">
      <c r="A27" s="9"/>
      <c r="B27" s="56" t="s">
        <v>18</v>
      </c>
      <c r="D27" s="82" t="s">
        <v>32</v>
      </c>
      <c r="E27" s="47"/>
      <c r="F27" s="97"/>
      <c r="G27" s="14"/>
      <c r="H27" s="35">
        <v>6.25E-2</v>
      </c>
      <c r="I27" s="29"/>
      <c r="J27" s="45"/>
      <c r="K27" s="62" t="str">
        <f>B27</f>
        <v>Aufenthalt 2</v>
      </c>
      <c r="L27" s="39"/>
    </row>
    <row r="28" spans="1:16" ht="15" thickBot="1" x14ac:dyDescent="0.35">
      <c r="B28" s="27"/>
      <c r="C28" s="22"/>
      <c r="D28" s="83"/>
      <c r="E28" s="48"/>
      <c r="F28" s="98"/>
      <c r="G28" s="28"/>
      <c r="H28" s="36"/>
      <c r="J28" s="40">
        <f>J26+H27</f>
        <v>0.5</v>
      </c>
      <c r="K28" s="41"/>
      <c r="L28" s="42"/>
    </row>
    <row r="29" spans="1:16" x14ac:dyDescent="0.3">
      <c r="A29" s="49" t="s">
        <v>15</v>
      </c>
      <c r="B29" s="53" t="str">
        <f>B25</f>
        <v>C</v>
      </c>
      <c r="C29" s="17"/>
      <c r="D29" s="18">
        <f>D25</f>
        <v>0</v>
      </c>
      <c r="E29" s="19"/>
      <c r="F29" s="93"/>
      <c r="G29" s="20"/>
      <c r="H29" s="32"/>
      <c r="J29" s="43">
        <f>J28</f>
        <v>0.5</v>
      </c>
      <c r="K29" s="37" t="s">
        <v>15</v>
      </c>
      <c r="L29" s="38" t="str">
        <f>B29</f>
        <v>C</v>
      </c>
    </row>
    <row r="30" spans="1:16" x14ac:dyDescent="0.3">
      <c r="A30" s="21"/>
      <c r="C30" s="7"/>
      <c r="D30" s="5"/>
      <c r="E30" s="12">
        <f>D31-D29</f>
        <v>0</v>
      </c>
      <c r="F30" s="99">
        <f>F18</f>
        <v>16</v>
      </c>
      <c r="G30" s="13">
        <f>E30/F30/24</f>
        <v>0</v>
      </c>
      <c r="H30" s="33">
        <f>G30</f>
        <v>0</v>
      </c>
      <c r="I30" s="29"/>
      <c r="J30" s="54" t="str">
        <f>IF(H30&lt;G30,"Angesetzte Dauer überprüfen !","")</f>
        <v/>
      </c>
      <c r="K30" s="30"/>
      <c r="L30" s="39"/>
      <c r="N30" s="57" t="e">
        <f t="shared" ref="N30" si="1">H30/G30</f>
        <v>#DIV/0!</v>
      </c>
    </row>
    <row r="31" spans="1:16" ht="15" thickBot="1" x14ac:dyDescent="0.35">
      <c r="A31" s="51" t="s">
        <v>3</v>
      </c>
      <c r="B31" s="52" t="s">
        <v>7</v>
      </c>
      <c r="C31" s="22"/>
      <c r="D31" s="23"/>
      <c r="E31" s="24"/>
      <c r="F31" s="95"/>
      <c r="G31" s="25"/>
      <c r="H31" s="34"/>
      <c r="J31" s="40">
        <f>J29+H30</f>
        <v>0.5</v>
      </c>
      <c r="K31" s="41" t="s">
        <v>3</v>
      </c>
      <c r="L31" s="42" t="str">
        <f>B31</f>
        <v>D</v>
      </c>
    </row>
    <row r="32" spans="1:16" x14ac:dyDescent="0.3">
      <c r="B32" s="55"/>
      <c r="C32" s="17"/>
      <c r="D32" s="81"/>
      <c r="E32" s="46"/>
      <c r="F32" s="96"/>
      <c r="G32" s="26"/>
      <c r="H32" s="32"/>
      <c r="J32" s="43">
        <f>J31</f>
        <v>0.5</v>
      </c>
      <c r="K32" s="44"/>
      <c r="L32" s="38"/>
    </row>
    <row r="33" spans="1:14" x14ac:dyDescent="0.3">
      <c r="A33" s="9"/>
      <c r="B33" s="56" t="s">
        <v>19</v>
      </c>
      <c r="D33" s="82" t="s">
        <v>33</v>
      </c>
      <c r="E33" s="47"/>
      <c r="F33" s="97"/>
      <c r="G33" s="14"/>
      <c r="H33" s="35">
        <v>6.25E-2</v>
      </c>
      <c r="I33" s="29"/>
      <c r="J33" s="45"/>
      <c r="K33" s="62" t="str">
        <f>B33</f>
        <v>Aufenthalt 3</v>
      </c>
      <c r="L33" s="39"/>
    </row>
    <row r="34" spans="1:14" ht="15" thickBot="1" x14ac:dyDescent="0.35">
      <c r="B34" s="27"/>
      <c r="C34" s="22"/>
      <c r="D34" s="83"/>
      <c r="E34" s="48"/>
      <c r="F34" s="98"/>
      <c r="G34" s="28"/>
      <c r="H34" s="36"/>
      <c r="J34" s="40">
        <f>J32+H33</f>
        <v>0.5625</v>
      </c>
      <c r="K34" s="41"/>
      <c r="L34" s="42"/>
    </row>
    <row r="35" spans="1:14" x14ac:dyDescent="0.3">
      <c r="A35" s="49" t="s">
        <v>15</v>
      </c>
      <c r="B35" s="53" t="str">
        <f>B31</f>
        <v>D</v>
      </c>
      <c r="C35" s="17"/>
      <c r="D35" s="18">
        <f>D31</f>
        <v>0</v>
      </c>
      <c r="E35" s="19"/>
      <c r="F35" s="93"/>
      <c r="G35" s="20"/>
      <c r="H35" s="32"/>
      <c r="J35" s="43">
        <f>J34</f>
        <v>0.5625</v>
      </c>
      <c r="K35" s="37" t="s">
        <v>15</v>
      </c>
      <c r="L35" s="38" t="str">
        <f>B35</f>
        <v>D</v>
      </c>
    </row>
    <row r="36" spans="1:14" x14ac:dyDescent="0.3">
      <c r="A36" s="21"/>
      <c r="C36" s="7"/>
      <c r="D36" s="5"/>
      <c r="E36" s="12">
        <f>D37-D35</f>
        <v>0</v>
      </c>
      <c r="F36" s="99">
        <f>F18</f>
        <v>16</v>
      </c>
      <c r="G36" s="13">
        <f>E36/F36/24</f>
        <v>0</v>
      </c>
      <c r="H36" s="33">
        <f>G36</f>
        <v>0</v>
      </c>
      <c r="I36" s="29"/>
      <c r="J36" s="54" t="str">
        <f>IF(H36&lt;G36,"Angesetzte Dauer überprüfen !","")</f>
        <v/>
      </c>
      <c r="K36" s="30"/>
      <c r="L36" s="39"/>
      <c r="N36" s="57" t="e">
        <f t="shared" ref="N36" si="2">H36/G36</f>
        <v>#DIV/0!</v>
      </c>
    </row>
    <row r="37" spans="1:14" ht="15" thickBot="1" x14ac:dyDescent="0.35">
      <c r="A37" s="51" t="s">
        <v>3</v>
      </c>
      <c r="B37" s="52" t="s">
        <v>8</v>
      </c>
      <c r="C37" s="22"/>
      <c r="D37" s="23"/>
      <c r="E37" s="24"/>
      <c r="F37" s="95"/>
      <c r="G37" s="25"/>
      <c r="H37" s="34"/>
      <c r="J37" s="40">
        <f>J35+H36</f>
        <v>0.5625</v>
      </c>
      <c r="K37" s="41" t="s">
        <v>3</v>
      </c>
      <c r="L37" s="42" t="str">
        <f>B37</f>
        <v>E</v>
      </c>
    </row>
    <row r="38" spans="1:14" x14ac:dyDescent="0.3">
      <c r="B38" s="55"/>
      <c r="C38" s="17"/>
      <c r="D38" s="81"/>
      <c r="E38" s="46"/>
      <c r="F38" s="96"/>
      <c r="G38" s="26"/>
      <c r="H38" s="32"/>
      <c r="J38" s="43">
        <f>J37</f>
        <v>0.5625</v>
      </c>
      <c r="K38" s="44"/>
      <c r="L38" s="38"/>
    </row>
    <row r="39" spans="1:14" x14ac:dyDescent="0.3">
      <c r="A39" s="9"/>
      <c r="B39" s="56" t="s">
        <v>20</v>
      </c>
      <c r="D39" s="82" t="s">
        <v>33</v>
      </c>
      <c r="E39" s="47"/>
      <c r="F39" s="97"/>
      <c r="G39" s="14"/>
      <c r="H39" s="35">
        <v>4.1666666666666664E-2</v>
      </c>
      <c r="I39" s="29"/>
      <c r="J39" s="45"/>
      <c r="K39" s="62" t="str">
        <f>B39</f>
        <v>Aufenthalt 4</v>
      </c>
      <c r="L39" s="39"/>
    </row>
    <row r="40" spans="1:14" ht="15" thickBot="1" x14ac:dyDescent="0.35">
      <c r="B40" s="27"/>
      <c r="C40" s="22"/>
      <c r="D40" s="83"/>
      <c r="E40" s="48"/>
      <c r="F40" s="98"/>
      <c r="G40" s="28"/>
      <c r="H40" s="36"/>
      <c r="J40" s="40">
        <f>J38+H39</f>
        <v>0.60416666666666663</v>
      </c>
      <c r="K40" s="41"/>
      <c r="L40" s="42"/>
    </row>
    <row r="41" spans="1:14" x14ac:dyDescent="0.3">
      <c r="A41" s="49" t="s">
        <v>15</v>
      </c>
      <c r="B41" s="53" t="str">
        <f>B37</f>
        <v>E</v>
      </c>
      <c r="C41" s="17"/>
      <c r="D41" s="18">
        <f>D37</f>
        <v>0</v>
      </c>
      <c r="E41" s="19"/>
      <c r="F41" s="93"/>
      <c r="G41" s="20"/>
      <c r="H41" s="32"/>
      <c r="J41" s="43">
        <f>J40</f>
        <v>0.60416666666666663</v>
      </c>
      <c r="K41" s="37" t="s">
        <v>15</v>
      </c>
      <c r="L41" s="38" t="str">
        <f>B41</f>
        <v>E</v>
      </c>
    </row>
    <row r="42" spans="1:14" x14ac:dyDescent="0.3">
      <c r="A42" s="21"/>
      <c r="C42" s="7"/>
      <c r="D42" s="5"/>
      <c r="E42" s="12">
        <f>D43-D41</f>
        <v>0</v>
      </c>
      <c r="F42" s="99">
        <f>F18</f>
        <v>16</v>
      </c>
      <c r="G42" s="13">
        <f>E42/F42/24</f>
        <v>0</v>
      </c>
      <c r="H42" s="33">
        <f>G42</f>
        <v>0</v>
      </c>
      <c r="I42" s="29"/>
      <c r="J42" s="54" t="str">
        <f>IF(H42&lt;G42,"Angesetzte Dauer überprüfen !","")</f>
        <v/>
      </c>
      <c r="K42" s="30"/>
      <c r="L42" s="39"/>
      <c r="N42" s="57" t="e">
        <f t="shared" ref="N42" si="3">H42/G42</f>
        <v>#DIV/0!</v>
      </c>
    </row>
    <row r="43" spans="1:14" ht="15" thickBot="1" x14ac:dyDescent="0.35">
      <c r="A43" s="51" t="s">
        <v>3</v>
      </c>
      <c r="B43" s="52" t="s">
        <v>14</v>
      </c>
      <c r="C43" s="22"/>
      <c r="D43" s="23"/>
      <c r="E43" s="24"/>
      <c r="F43" s="95"/>
      <c r="G43" s="25"/>
      <c r="H43" s="34"/>
      <c r="J43" s="40">
        <f>J41+H42</f>
        <v>0.60416666666666663</v>
      </c>
      <c r="K43" s="41" t="s">
        <v>3</v>
      </c>
      <c r="L43" s="42" t="str">
        <f>B43</f>
        <v>F</v>
      </c>
    </row>
  </sheetData>
  <mergeCells count="5">
    <mergeCell ref="A13:H13"/>
    <mergeCell ref="J13:L13"/>
    <mergeCell ref="B8:H8"/>
    <mergeCell ref="B9:H9"/>
    <mergeCell ref="B10:H10"/>
  </mergeCells>
  <phoneticPr fontId="1" type="noConversion"/>
  <conditionalFormatting sqref="J18">
    <cfRule type="cellIs" dxfId="9" priority="16" operator="lessThan">
      <formula>#REF!</formula>
    </cfRule>
  </conditionalFormatting>
  <conditionalFormatting sqref="J24">
    <cfRule type="cellIs" dxfId="8" priority="4" operator="lessThan">
      <formula>#REF!</formula>
    </cfRule>
  </conditionalFormatting>
  <conditionalFormatting sqref="J30">
    <cfRule type="cellIs" dxfId="7" priority="3" operator="lessThan">
      <formula>#REF!</formula>
    </cfRule>
  </conditionalFormatting>
  <conditionalFormatting sqref="J36">
    <cfRule type="cellIs" dxfId="6" priority="2" operator="lessThan">
      <formula>#REF!</formula>
    </cfRule>
  </conditionalFormatting>
  <conditionalFormatting sqref="J42">
    <cfRule type="cellIs" dxfId="5" priority="1" operator="lessThan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scale="72" orientation="portrait" horizontalDpi="0" verticalDpi="0" r:id="rId1"/>
  <headerFooter scaleWithDoc="0">
    <oddFooter>&amp;L&amp;8&amp;F&amp;R&amp;8Autor: Fritz Hammel, +49 151 255 127 34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B6767-4C2B-431B-8873-F4EC51F64B88}">
  <dimension ref="A1:P42"/>
  <sheetViews>
    <sheetView topLeftCell="A7" zoomScaleNormal="100" workbookViewId="0">
      <selection activeCell="E30" sqref="E30"/>
    </sheetView>
  </sheetViews>
  <sheetFormatPr baseColWidth="10" defaultRowHeight="14.4" x14ac:dyDescent="0.3"/>
  <cols>
    <col min="1" max="1" width="10.77734375" style="117" customWidth="1"/>
    <col min="2" max="2" width="14.77734375" style="113" customWidth="1"/>
    <col min="3" max="3" width="2.6640625" style="113" customWidth="1"/>
    <col min="4" max="4" width="10.77734375" style="114" customWidth="1"/>
    <col min="5" max="5" width="9.21875" style="115" customWidth="1"/>
    <col min="6" max="6" width="9.88671875" style="116" customWidth="1"/>
    <col min="7" max="7" width="11.33203125" style="117" bestFit="1" customWidth="1"/>
    <col min="8" max="8" width="9.77734375" style="116" bestFit="1" customWidth="1"/>
    <col min="9" max="9" width="3.88671875" style="116" customWidth="1"/>
    <col min="10" max="10" width="9.88671875" style="116" customWidth="1"/>
    <col min="11" max="11" width="9.88671875" style="118" customWidth="1"/>
    <col min="12" max="12" width="18" style="113" customWidth="1"/>
    <col min="13" max="13" width="9.88671875" style="116" customWidth="1"/>
    <col min="14" max="15" width="0" style="117" hidden="1" customWidth="1"/>
    <col min="16" max="16" width="11.5546875" style="116"/>
    <col min="17" max="16384" width="11.5546875" style="117"/>
  </cols>
  <sheetData>
    <row r="1" spans="1:16" ht="15" hidden="1" thickBot="1" x14ac:dyDescent="0.35">
      <c r="A1" s="112" t="s">
        <v>28</v>
      </c>
      <c r="B1" s="113" t="s">
        <v>31</v>
      </c>
    </row>
    <row r="2" spans="1:16" ht="15" hidden="1" thickBot="1" x14ac:dyDescent="0.35">
      <c r="A2" s="113" t="s">
        <v>27</v>
      </c>
      <c r="C2" s="113" t="s">
        <v>29</v>
      </c>
    </row>
    <row r="3" spans="1:16" ht="16.2" hidden="1" thickBot="1" x14ac:dyDescent="0.35">
      <c r="A3" s="119" t="s">
        <v>38</v>
      </c>
      <c r="B3" s="119"/>
      <c r="C3" s="113" t="s">
        <v>39</v>
      </c>
      <c r="D3" s="120"/>
      <c r="E3" s="120"/>
      <c r="F3" s="121"/>
      <c r="G3" s="120"/>
      <c r="H3" s="117"/>
    </row>
    <row r="4" spans="1:16" ht="16.2" hidden="1" thickBot="1" x14ac:dyDescent="0.35">
      <c r="A4" s="122" t="s">
        <v>40</v>
      </c>
      <c r="B4" s="122"/>
      <c r="C4" s="113" t="s">
        <v>41</v>
      </c>
      <c r="D4" s="123"/>
      <c r="E4" s="123"/>
      <c r="F4" s="124"/>
      <c r="G4" s="123"/>
      <c r="H4" s="117"/>
    </row>
    <row r="5" spans="1:16" ht="15" hidden="1" thickBot="1" x14ac:dyDescent="0.35">
      <c r="A5" s="113" t="s">
        <v>30</v>
      </c>
    </row>
    <row r="6" spans="1:16" ht="15" hidden="1" thickBot="1" x14ac:dyDescent="0.35"/>
    <row r="7" spans="1:16" s="126" customFormat="1" ht="25.8" x14ac:dyDescent="0.3">
      <c r="A7" s="125" t="s">
        <v>11</v>
      </c>
      <c r="B7" s="106" t="s">
        <v>42</v>
      </c>
      <c r="C7" s="106"/>
      <c r="D7" s="106"/>
      <c r="E7" s="106"/>
      <c r="F7" s="106"/>
      <c r="G7" s="106"/>
      <c r="H7" s="107"/>
      <c r="J7" s="127" t="s">
        <v>23</v>
      </c>
    </row>
    <row r="8" spans="1:16" s="126" customFormat="1" ht="18" x14ac:dyDescent="0.3">
      <c r="A8" s="128" t="s">
        <v>12</v>
      </c>
      <c r="B8" s="129" t="s">
        <v>43</v>
      </c>
      <c r="C8" s="129"/>
      <c r="D8" s="129"/>
      <c r="E8" s="129"/>
      <c r="F8" s="129"/>
      <c r="G8" s="129"/>
      <c r="H8" s="109"/>
    </row>
    <row r="9" spans="1:16" s="126" customFormat="1" ht="18.600000000000001" thickBot="1" x14ac:dyDescent="0.35">
      <c r="A9" s="27" t="s">
        <v>13</v>
      </c>
      <c r="B9" s="110">
        <v>44408</v>
      </c>
      <c r="C9" s="110"/>
      <c r="D9" s="110"/>
      <c r="E9" s="110"/>
      <c r="F9" s="110"/>
      <c r="G9" s="110"/>
      <c r="H9" s="111"/>
    </row>
    <row r="10" spans="1:16" s="126" customFormat="1" ht="18" x14ac:dyDescent="0.3">
      <c r="F10" s="130"/>
    </row>
    <row r="11" spans="1:16" ht="15" thickBot="1" x14ac:dyDescent="0.35"/>
    <row r="12" spans="1:16" s="112" customFormat="1" ht="24" customHeight="1" thickTop="1" thickBot="1" x14ac:dyDescent="0.35">
      <c r="A12" s="103" t="s">
        <v>24</v>
      </c>
      <c r="B12" s="104"/>
      <c r="C12" s="104"/>
      <c r="D12" s="104"/>
      <c r="E12" s="104"/>
      <c r="F12" s="104"/>
      <c r="G12" s="104"/>
      <c r="H12" s="105"/>
      <c r="I12" s="131"/>
      <c r="J12" s="103" t="s">
        <v>25</v>
      </c>
      <c r="K12" s="104"/>
      <c r="L12" s="105"/>
      <c r="M12" s="131"/>
      <c r="P12" s="131"/>
    </row>
    <row r="13" spans="1:16" s="137" customFormat="1" ht="30" thickTop="1" thickBot="1" x14ac:dyDescent="0.35">
      <c r="A13" s="67" t="s">
        <v>16</v>
      </c>
      <c r="B13" s="68"/>
      <c r="C13" s="68"/>
      <c r="D13" s="70" t="s">
        <v>21</v>
      </c>
      <c r="E13" s="92" t="s">
        <v>1</v>
      </c>
      <c r="F13" s="92" t="s">
        <v>2</v>
      </c>
      <c r="G13" s="70" t="s">
        <v>10</v>
      </c>
      <c r="H13" s="132" t="s">
        <v>9</v>
      </c>
      <c r="I13" s="133"/>
      <c r="J13" s="64" t="s">
        <v>0</v>
      </c>
      <c r="K13" s="134" t="s">
        <v>16</v>
      </c>
      <c r="L13" s="135"/>
      <c r="M13" s="136"/>
      <c r="N13" s="117" t="s">
        <v>22</v>
      </c>
    </row>
    <row r="14" spans="1:16" s="137" customFormat="1" x14ac:dyDescent="0.3">
      <c r="B14" s="138"/>
      <c r="C14" s="138"/>
      <c r="D14" s="133"/>
      <c r="E14" s="136"/>
      <c r="F14" s="136"/>
      <c r="G14" s="133"/>
      <c r="H14" s="133"/>
      <c r="I14" s="133"/>
      <c r="J14" s="136"/>
      <c r="K14" s="139"/>
      <c r="L14" s="140"/>
      <c r="M14" s="136"/>
      <c r="N14" s="117"/>
    </row>
    <row r="15" spans="1:16" ht="15" thickBot="1" x14ac:dyDescent="0.35"/>
    <row r="16" spans="1:16" x14ac:dyDescent="0.3">
      <c r="A16" s="49" t="s">
        <v>15</v>
      </c>
      <c r="B16" s="50" t="s">
        <v>44</v>
      </c>
      <c r="C16" s="141"/>
      <c r="D16" s="142">
        <v>0</v>
      </c>
      <c r="E16" s="143"/>
      <c r="F16" s="93"/>
      <c r="G16" s="20"/>
      <c r="H16" s="32"/>
      <c r="J16" s="144">
        <v>0.35416666666666669</v>
      </c>
      <c r="K16" s="145" t="s">
        <v>15</v>
      </c>
      <c r="L16" s="146" t="str">
        <f>B16</f>
        <v>Eching</v>
      </c>
      <c r="M16" s="147"/>
    </row>
    <row r="17" spans="1:14" x14ac:dyDescent="0.3">
      <c r="A17" s="148"/>
      <c r="B17" s="117"/>
      <c r="C17" s="149"/>
      <c r="E17" s="115">
        <f>D18-D16</f>
        <v>20</v>
      </c>
      <c r="F17" s="150">
        <v>16</v>
      </c>
      <c r="G17" s="151">
        <f>E17/F17/24</f>
        <v>5.2083333333333336E-2</v>
      </c>
      <c r="H17" s="152">
        <f>G17</f>
        <v>5.2083333333333336E-2</v>
      </c>
      <c r="I17" s="147"/>
      <c r="J17" s="153" t="str">
        <f>IF(H17&lt;G17,"Angesetzte Dauer überprüfen !","")</f>
        <v/>
      </c>
      <c r="K17" s="154"/>
      <c r="L17" s="155"/>
      <c r="M17" s="147"/>
      <c r="N17" s="156">
        <f>H17/G17</f>
        <v>1</v>
      </c>
    </row>
    <row r="18" spans="1:14" ht="15" thickBot="1" x14ac:dyDescent="0.35">
      <c r="A18" s="51" t="s">
        <v>3</v>
      </c>
      <c r="B18" s="52" t="s">
        <v>45</v>
      </c>
      <c r="C18" s="157"/>
      <c r="D18" s="23">
        <v>20</v>
      </c>
      <c r="E18" s="158"/>
      <c r="F18" s="95"/>
      <c r="G18" s="25"/>
      <c r="H18" s="34"/>
      <c r="J18" s="40">
        <f>J16+H17</f>
        <v>0.40625</v>
      </c>
      <c r="K18" s="159" t="s">
        <v>3</v>
      </c>
      <c r="L18" s="160" t="str">
        <f>B18</f>
        <v>Basisp. U.föhring</v>
      </c>
      <c r="M18" s="147"/>
    </row>
    <row r="19" spans="1:14" x14ac:dyDescent="0.3">
      <c r="B19" s="161"/>
      <c r="C19" s="141"/>
      <c r="D19" s="81"/>
      <c r="E19" s="46"/>
      <c r="F19" s="96"/>
      <c r="G19" s="162"/>
      <c r="H19" s="32"/>
      <c r="J19" s="43">
        <f>J18</f>
        <v>0.40625</v>
      </c>
      <c r="K19" s="163"/>
      <c r="L19" s="146"/>
      <c r="M19" s="147"/>
    </row>
    <row r="20" spans="1:14" x14ac:dyDescent="0.3">
      <c r="A20" s="113"/>
      <c r="B20" s="56" t="s">
        <v>46</v>
      </c>
      <c r="D20" s="164"/>
      <c r="E20" s="165"/>
      <c r="F20" s="166"/>
      <c r="G20" s="167"/>
      <c r="H20" s="168">
        <v>2.0833333333333332E-2</v>
      </c>
      <c r="I20" s="147"/>
      <c r="J20" s="45"/>
      <c r="K20" s="154" t="str">
        <f>B20</f>
        <v>Besi Basispyramide</v>
      </c>
      <c r="L20" s="155"/>
      <c r="M20" s="147"/>
    </row>
    <row r="21" spans="1:14" ht="15" thickBot="1" x14ac:dyDescent="0.35">
      <c r="B21" s="27"/>
      <c r="C21" s="157"/>
      <c r="D21" s="83"/>
      <c r="E21" s="48"/>
      <c r="F21" s="98"/>
      <c r="G21" s="25"/>
      <c r="H21" s="34"/>
      <c r="J21" s="40">
        <f>J19+H20</f>
        <v>0.42708333333333331</v>
      </c>
      <c r="K21" s="159"/>
      <c r="L21" s="160"/>
      <c r="M21" s="147"/>
    </row>
    <row r="22" spans="1:14" x14ac:dyDescent="0.3">
      <c r="A22" s="49" t="s">
        <v>15</v>
      </c>
      <c r="B22" s="53" t="str">
        <f>B18</f>
        <v>Basisp. U.föhring</v>
      </c>
      <c r="C22" s="141"/>
      <c r="D22" s="142">
        <f>D18</f>
        <v>20</v>
      </c>
      <c r="E22" s="143"/>
      <c r="F22" s="93"/>
      <c r="G22" s="20"/>
      <c r="H22" s="32"/>
      <c r="J22" s="43">
        <f>J21</f>
        <v>0.42708333333333331</v>
      </c>
      <c r="K22" s="145" t="s">
        <v>15</v>
      </c>
      <c r="L22" s="146" t="str">
        <f>B22</f>
        <v>Basisp. U.föhring</v>
      </c>
      <c r="M22" s="147"/>
      <c r="N22" s="156"/>
    </row>
    <row r="23" spans="1:14" x14ac:dyDescent="0.3">
      <c r="A23" s="148"/>
      <c r="C23" s="149"/>
      <c r="E23" s="115">
        <f>D24-D22</f>
        <v>25.5</v>
      </c>
      <c r="F23" s="169">
        <f>F17</f>
        <v>16</v>
      </c>
      <c r="G23" s="151">
        <f>E23/F23/24</f>
        <v>6.640625E-2</v>
      </c>
      <c r="H23" s="152">
        <f>G23</f>
        <v>6.640625E-2</v>
      </c>
      <c r="I23" s="147"/>
      <c r="J23" s="153" t="str">
        <f>IF(H23&lt;G23,"Angesetzte Dauer überprüfen !","")</f>
        <v/>
      </c>
      <c r="K23" s="154"/>
      <c r="L23" s="155"/>
      <c r="M23" s="147"/>
      <c r="N23" s="156">
        <f t="shared" ref="N23" si="0">H23/G23</f>
        <v>1</v>
      </c>
    </row>
    <row r="24" spans="1:14" ht="15" thickBot="1" x14ac:dyDescent="0.35">
      <c r="A24" s="51" t="s">
        <v>3</v>
      </c>
      <c r="B24" s="52" t="s">
        <v>47</v>
      </c>
      <c r="C24" s="157"/>
      <c r="D24" s="23">
        <v>45.5</v>
      </c>
      <c r="E24" s="158"/>
      <c r="F24" s="95"/>
      <c r="G24" s="25"/>
      <c r="H24" s="34"/>
      <c r="J24" s="40">
        <f>J22+H23</f>
        <v>0.49348958333333331</v>
      </c>
      <c r="K24" s="159" t="s">
        <v>3</v>
      </c>
      <c r="L24" s="160" t="str">
        <f>B24</f>
        <v>Moosinning</v>
      </c>
      <c r="M24" s="147"/>
    </row>
    <row r="25" spans="1:14" x14ac:dyDescent="0.3">
      <c r="B25" s="161"/>
      <c r="C25" s="141"/>
      <c r="D25" s="170" t="s">
        <v>48</v>
      </c>
      <c r="E25" s="46"/>
      <c r="F25" s="96"/>
      <c r="G25" s="162"/>
      <c r="H25" s="32"/>
      <c r="J25" s="171">
        <f>J24</f>
        <v>0.49348958333333331</v>
      </c>
      <c r="K25" s="163"/>
      <c r="L25" s="146"/>
    </row>
    <row r="26" spans="1:14" x14ac:dyDescent="0.3">
      <c r="A26" s="113"/>
      <c r="B26" s="56" t="s">
        <v>49</v>
      </c>
      <c r="D26" s="164" t="s">
        <v>50</v>
      </c>
      <c r="E26" s="165"/>
      <c r="F26" s="166"/>
      <c r="G26" s="167"/>
      <c r="H26" s="168">
        <v>7.2916666666666671E-2</v>
      </c>
      <c r="I26" s="147"/>
      <c r="J26" s="45"/>
      <c r="K26" s="154" t="str">
        <f>B26</f>
        <v>Mittagessen</v>
      </c>
      <c r="L26" s="155"/>
    </row>
    <row r="27" spans="1:14" ht="15" thickBot="1" x14ac:dyDescent="0.35">
      <c r="B27" s="27"/>
      <c r="C27" s="157"/>
      <c r="D27" s="172" t="s">
        <v>51</v>
      </c>
      <c r="E27" s="48"/>
      <c r="F27" s="98"/>
      <c r="G27" s="25"/>
      <c r="H27" s="34"/>
      <c r="J27" s="40">
        <f>J25+H26</f>
        <v>0.56640625</v>
      </c>
      <c r="K27" s="159"/>
      <c r="L27" s="160"/>
    </row>
    <row r="28" spans="1:14" x14ac:dyDescent="0.3">
      <c r="A28" s="49" t="s">
        <v>15</v>
      </c>
      <c r="B28" s="53" t="str">
        <f>B24</f>
        <v>Moosinning</v>
      </c>
      <c r="C28" s="141"/>
      <c r="D28" s="142">
        <f>D24</f>
        <v>45.5</v>
      </c>
      <c r="E28" s="143"/>
      <c r="F28" s="93"/>
      <c r="G28" s="20"/>
      <c r="H28" s="32"/>
      <c r="J28" s="43">
        <f>J27</f>
        <v>0.56640625</v>
      </c>
      <c r="K28" s="145" t="s">
        <v>15</v>
      </c>
      <c r="L28" s="146" t="str">
        <f>B28</f>
        <v>Moosinning</v>
      </c>
    </row>
    <row r="29" spans="1:14" x14ac:dyDescent="0.3">
      <c r="A29" s="148"/>
      <c r="C29" s="149"/>
      <c r="E29" s="115">
        <f>D30-D28</f>
        <v>4</v>
      </c>
      <c r="F29" s="169">
        <f>F17</f>
        <v>16</v>
      </c>
      <c r="G29" s="151">
        <f>E29/F29/24</f>
        <v>1.0416666666666666E-2</v>
      </c>
      <c r="H29" s="152">
        <f>G29</f>
        <v>1.0416666666666666E-2</v>
      </c>
      <c r="I29" s="147"/>
      <c r="J29" s="153" t="str">
        <f>IF(H29&lt;G29,"Angesetzte Dauer überprüfen !","")</f>
        <v/>
      </c>
      <c r="K29" s="154"/>
      <c r="L29" s="155"/>
      <c r="N29" s="156">
        <f t="shared" ref="N29" si="1">H29/G29</f>
        <v>1</v>
      </c>
    </row>
    <row r="30" spans="1:14" ht="15" thickBot="1" x14ac:dyDescent="0.35">
      <c r="A30" s="51" t="s">
        <v>3</v>
      </c>
      <c r="B30" s="52" t="s">
        <v>52</v>
      </c>
      <c r="C30" s="157"/>
      <c r="D30" s="23">
        <v>49.5</v>
      </c>
      <c r="E30" s="158"/>
      <c r="F30" s="95"/>
      <c r="G30" s="25"/>
      <c r="H30" s="34"/>
      <c r="J30" s="40">
        <f>J28+H29</f>
        <v>0.57682291666666663</v>
      </c>
      <c r="K30" s="159" t="s">
        <v>3</v>
      </c>
      <c r="L30" s="160" t="str">
        <f>B30</f>
        <v>Basispyr. Aufkirchen</v>
      </c>
    </row>
    <row r="31" spans="1:14" x14ac:dyDescent="0.3">
      <c r="B31" s="161"/>
      <c r="C31" s="141"/>
      <c r="D31" s="81"/>
      <c r="E31" s="46"/>
      <c r="F31" s="96"/>
      <c r="G31" s="162"/>
      <c r="H31" s="32"/>
      <c r="J31" s="43">
        <f>J30</f>
        <v>0.57682291666666663</v>
      </c>
      <c r="K31" s="163"/>
      <c r="L31" s="146"/>
    </row>
    <row r="32" spans="1:14" x14ac:dyDescent="0.3">
      <c r="A32" s="113"/>
      <c r="B32" s="56" t="s">
        <v>46</v>
      </c>
      <c r="D32" s="164"/>
      <c r="E32" s="165"/>
      <c r="F32" s="166"/>
      <c r="G32" s="167"/>
      <c r="H32" s="168">
        <v>1.3888888888888888E-2</v>
      </c>
      <c r="I32" s="147"/>
      <c r="J32" s="45"/>
      <c r="K32" s="154" t="str">
        <f>B32</f>
        <v>Besi Basispyramide</v>
      </c>
      <c r="L32" s="155"/>
    </row>
    <row r="33" spans="1:14" ht="15" thickBot="1" x14ac:dyDescent="0.35">
      <c r="B33" s="27"/>
      <c r="C33" s="157"/>
      <c r="D33" s="83"/>
      <c r="E33" s="48"/>
      <c r="F33" s="98"/>
      <c r="G33" s="25"/>
      <c r="H33" s="34"/>
      <c r="J33" s="40">
        <f>J31+H32</f>
        <v>0.59071180555555547</v>
      </c>
      <c r="K33" s="159"/>
      <c r="L33" s="160"/>
    </row>
    <row r="34" spans="1:14" x14ac:dyDescent="0.3">
      <c r="A34" s="49" t="s">
        <v>15</v>
      </c>
      <c r="B34" s="53" t="str">
        <f>B30</f>
        <v>Basispyr. Aufkirchen</v>
      </c>
      <c r="C34" s="141"/>
      <c r="D34" s="142">
        <f>D30</f>
        <v>49.5</v>
      </c>
      <c r="E34" s="143"/>
      <c r="F34" s="93"/>
      <c r="G34" s="20"/>
      <c r="H34" s="32"/>
      <c r="J34" s="43">
        <f>J33</f>
        <v>0.59071180555555547</v>
      </c>
      <c r="K34" s="145" t="s">
        <v>15</v>
      </c>
      <c r="L34" s="146" t="str">
        <f>B34</f>
        <v>Basispyr. Aufkirchen</v>
      </c>
    </row>
    <row r="35" spans="1:14" x14ac:dyDescent="0.3">
      <c r="A35" s="148"/>
      <c r="C35" s="149"/>
      <c r="E35" s="115">
        <f>D36-D34</f>
        <v>13.5</v>
      </c>
      <c r="F35" s="169">
        <f>F17</f>
        <v>16</v>
      </c>
      <c r="G35" s="151">
        <f>E35/F35/24</f>
        <v>3.515625E-2</v>
      </c>
      <c r="H35" s="152">
        <f>G35</f>
        <v>3.515625E-2</v>
      </c>
      <c r="I35" s="147"/>
      <c r="J35" s="153" t="str">
        <f>IF(H35&lt;G35,"Angesetzte Dauer überprüfen !","")</f>
        <v/>
      </c>
      <c r="K35" s="154"/>
      <c r="L35" s="155"/>
      <c r="N35" s="156">
        <f t="shared" ref="N35" si="2">H35/G35</f>
        <v>1</v>
      </c>
    </row>
    <row r="36" spans="1:14" ht="15" thickBot="1" x14ac:dyDescent="0.35">
      <c r="A36" s="51" t="s">
        <v>3</v>
      </c>
      <c r="B36" s="52" t="s">
        <v>53</v>
      </c>
      <c r="C36" s="157"/>
      <c r="D36" s="23">
        <v>63</v>
      </c>
      <c r="E36" s="158"/>
      <c r="F36" s="95"/>
      <c r="G36" s="25"/>
      <c r="H36" s="34"/>
      <c r="J36" s="40">
        <f>J34+H35</f>
        <v>0.62586805555555547</v>
      </c>
      <c r="K36" s="159" t="s">
        <v>3</v>
      </c>
      <c r="L36" s="160" t="str">
        <f>B36</f>
        <v>Hausler-Hof</v>
      </c>
    </row>
    <row r="37" spans="1:14" x14ac:dyDescent="0.3">
      <c r="B37" s="161"/>
      <c r="C37" s="141"/>
      <c r="D37" s="170" t="s">
        <v>54</v>
      </c>
      <c r="E37" s="46"/>
      <c r="F37" s="96"/>
      <c r="G37" s="162"/>
      <c r="H37" s="32"/>
      <c r="J37" s="43">
        <f>J36</f>
        <v>0.62586805555555547</v>
      </c>
      <c r="K37" s="163"/>
      <c r="L37" s="146"/>
    </row>
    <row r="38" spans="1:14" x14ac:dyDescent="0.3">
      <c r="A38" s="113"/>
      <c r="B38" s="56" t="s">
        <v>55</v>
      </c>
      <c r="D38" s="164" t="s">
        <v>56</v>
      </c>
      <c r="E38" s="165"/>
      <c r="F38" s="166"/>
      <c r="G38" s="167"/>
      <c r="H38" s="168">
        <v>5.2083333333333336E-2</v>
      </c>
      <c r="I38" s="147"/>
      <c r="J38" s="45"/>
      <c r="K38" s="154" t="str">
        <f>B38</f>
        <v>Kaffee / Kuchen</v>
      </c>
      <c r="L38" s="155"/>
    </row>
    <row r="39" spans="1:14" ht="15" thickBot="1" x14ac:dyDescent="0.35">
      <c r="B39" s="27"/>
      <c r="C39" s="157"/>
      <c r="D39" s="172" t="s">
        <v>57</v>
      </c>
      <c r="E39" s="48"/>
      <c r="F39" s="98"/>
      <c r="G39" s="25"/>
      <c r="H39" s="34"/>
      <c r="J39" s="40">
        <f>J37+H38</f>
        <v>0.67795138888888884</v>
      </c>
      <c r="K39" s="159"/>
      <c r="L39" s="160"/>
    </row>
    <row r="40" spans="1:14" x14ac:dyDescent="0.3">
      <c r="A40" s="49" t="s">
        <v>15</v>
      </c>
      <c r="B40" s="53" t="str">
        <f>B36</f>
        <v>Hausler-Hof</v>
      </c>
      <c r="C40" s="141"/>
      <c r="D40" s="142">
        <f>D36</f>
        <v>63</v>
      </c>
      <c r="E40" s="143"/>
      <c r="F40" s="93"/>
      <c r="G40" s="20"/>
      <c r="H40" s="32"/>
      <c r="J40" s="43">
        <f>J39</f>
        <v>0.67795138888888884</v>
      </c>
      <c r="K40" s="145" t="s">
        <v>15</v>
      </c>
      <c r="L40" s="146" t="str">
        <f>B40</f>
        <v>Hausler-Hof</v>
      </c>
    </row>
    <row r="41" spans="1:14" x14ac:dyDescent="0.3">
      <c r="A41" s="148"/>
      <c r="C41" s="149"/>
      <c r="E41" s="115">
        <f>D42-D40</f>
        <v>9</v>
      </c>
      <c r="F41" s="169">
        <f>F17</f>
        <v>16</v>
      </c>
      <c r="G41" s="151">
        <f>E41/F41/24</f>
        <v>2.34375E-2</v>
      </c>
      <c r="H41" s="152">
        <f>G41</f>
        <v>2.34375E-2</v>
      </c>
      <c r="I41" s="147"/>
      <c r="J41" s="153" t="str">
        <f>IF(H41&lt;G41,"Angesetzte Dauer überprüfen !","")</f>
        <v/>
      </c>
      <c r="K41" s="154"/>
      <c r="L41" s="155"/>
      <c r="N41" s="156">
        <f t="shared" ref="N41" si="3">H41/G41</f>
        <v>1</v>
      </c>
    </row>
    <row r="42" spans="1:14" ht="15" thickBot="1" x14ac:dyDescent="0.35">
      <c r="A42" s="51" t="s">
        <v>3</v>
      </c>
      <c r="B42" s="52" t="s">
        <v>44</v>
      </c>
      <c r="C42" s="157"/>
      <c r="D42" s="23">
        <v>72</v>
      </c>
      <c r="E42" s="158"/>
      <c r="F42" s="95"/>
      <c r="G42" s="25"/>
      <c r="H42" s="34"/>
      <c r="J42" s="40">
        <f>J40+H41</f>
        <v>0.70138888888888884</v>
      </c>
      <c r="K42" s="159" t="s">
        <v>3</v>
      </c>
      <c r="L42" s="160" t="str">
        <f>B42</f>
        <v>Eching</v>
      </c>
    </row>
  </sheetData>
  <mergeCells count="5">
    <mergeCell ref="B7:H7"/>
    <mergeCell ref="B8:H8"/>
    <mergeCell ref="B9:H9"/>
    <mergeCell ref="A12:H12"/>
    <mergeCell ref="J12:L12"/>
  </mergeCells>
  <conditionalFormatting sqref="J17">
    <cfRule type="cellIs" dxfId="4" priority="5" operator="lessThan">
      <formula>#REF!</formula>
    </cfRule>
  </conditionalFormatting>
  <conditionalFormatting sqref="J23">
    <cfRule type="cellIs" dxfId="3" priority="4" operator="lessThan">
      <formula>#REF!</formula>
    </cfRule>
  </conditionalFormatting>
  <conditionalFormatting sqref="J29">
    <cfRule type="cellIs" dxfId="2" priority="3" operator="lessThan">
      <formula>#REF!</formula>
    </cfRule>
  </conditionalFormatting>
  <conditionalFormatting sqref="J35">
    <cfRule type="cellIs" dxfId="1" priority="2" operator="lessThan">
      <formula>#REF!</formula>
    </cfRule>
  </conditionalFormatting>
  <conditionalFormatting sqref="J41">
    <cfRule type="cellIs" dxfId="0" priority="1" operator="lessThan">
      <formula>#REF!</formula>
    </cfRule>
  </conditionalFormatting>
  <hyperlinks>
    <hyperlink ref="D39" r:id="rId1" xr:uid="{11B84F0B-BA77-4597-BBB1-711370050757}"/>
    <hyperlink ref="D27" r:id="rId2" xr:uid="{5A6DD35D-0799-45C9-B9D7-F14B2CC1E878}"/>
  </hyperlinks>
  <pageMargins left="0.7" right="0.7" top="0.78740157499999996" bottom="0.78740157499999996" header="0.3" footer="0.3"/>
  <pageSetup paperSize="9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Tourenplanung</vt:lpstr>
      <vt:lpstr>Beispiel</vt:lpstr>
      <vt:lpstr>Tourenplanung!Druckbereich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Fritz</dc:creator>
  <cp:lastModifiedBy>Fritz</cp:lastModifiedBy>
  <cp:lastPrinted>2021-07-06T12:05:40Z</cp:lastPrinted>
  <dcterms:created xsi:type="dcterms:W3CDTF">2019-12-03T15:01:56Z</dcterms:created>
  <dcterms:modified xsi:type="dcterms:W3CDTF">2021-07-06T12:06:05Z</dcterms:modified>
</cp:coreProperties>
</file>